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ter\Documents\Båt\HSS 2022\Segelbåtsektionen\"/>
    </mc:Choice>
  </mc:AlternateContent>
  <bookViews>
    <workbookView xWindow="0" yWindow="0" windowWidth="28800" windowHeight="11715" tabRatio="476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G15" i="1"/>
  <c r="J15" i="1" s="1"/>
  <c r="K15" i="1" s="1"/>
  <c r="G16" i="1"/>
  <c r="J16" i="1" s="1"/>
  <c r="K16" i="1" s="1"/>
  <c r="G17" i="1"/>
  <c r="H17" i="1"/>
  <c r="G18" i="1"/>
  <c r="J18" i="1" s="1"/>
  <c r="H18" i="1"/>
  <c r="G19" i="1"/>
  <c r="J19" i="1"/>
  <c r="K19" i="1"/>
  <c r="K18" i="1"/>
  <c r="J17" i="1"/>
  <c r="K17" i="1"/>
  <c r="H19" i="1"/>
  <c r="H16" i="1" l="1"/>
  <c r="H15" i="1"/>
  <c r="L16" i="1" l="1"/>
  <c r="L17" i="1"/>
  <c r="L15" i="1"/>
  <c r="L18" i="1"/>
  <c r="L19" i="1"/>
</calcChain>
</file>

<file path=xl/sharedStrings.xml><?xml version="1.0" encoding="utf-8"?>
<sst xmlns="http://schemas.openxmlformats.org/spreadsheetml/2006/main" count="42" uniqueCount="38">
  <si>
    <t>Arrangör</t>
  </si>
  <si>
    <t>Vindförhållanden</t>
  </si>
  <si>
    <t>Start</t>
  </si>
  <si>
    <t>Mål</t>
  </si>
  <si>
    <t>Bana</t>
  </si>
  <si>
    <t xml:space="preserve">Evedal - Einars Kummel - Klockrevet - Evedal   </t>
  </si>
  <si>
    <t>Riktning</t>
  </si>
  <si>
    <t>Distans</t>
  </si>
  <si>
    <t>Styrka</t>
  </si>
  <si>
    <t>(m/s)</t>
  </si>
  <si>
    <t>Starttid</t>
  </si>
  <si>
    <t>Rorsman</t>
  </si>
  <si>
    <t>Gastar</t>
  </si>
  <si>
    <t>Båttyp</t>
  </si>
  <si>
    <t>LYS</t>
  </si>
  <si>
    <t>Utrust</t>
  </si>
  <si>
    <t>Målgång</t>
  </si>
  <si>
    <t>Seglad</t>
  </si>
  <si>
    <t>Omräkn</t>
  </si>
  <si>
    <t>Diff</t>
  </si>
  <si>
    <t>Verklig</t>
  </si>
  <si>
    <t>Plac</t>
  </si>
  <si>
    <t>tal</t>
  </si>
  <si>
    <t>Korr</t>
  </si>
  <si>
    <t>tid</t>
  </si>
  <si>
    <t>Medelfart</t>
  </si>
  <si>
    <t>(hh:mm:ss)</t>
  </si>
  <si>
    <t>(sek)</t>
  </si>
  <si>
    <t>(mm:ss)</t>
  </si>
  <si>
    <t>(knop)</t>
  </si>
  <si>
    <t>Kommentar</t>
  </si>
  <si>
    <t>SRS</t>
  </si>
  <si>
    <t>Urban Thim</t>
  </si>
  <si>
    <t>Jonathan</t>
  </si>
  <si>
    <t>Augustinatten 2022</t>
  </si>
  <si>
    <t>Fredagen den 26 augusti 2022</t>
  </si>
  <si>
    <t>NO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</si>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</sst>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0&quot; Nm&quot;"/>
    <numFmt numFmtId="166" formatCode="#,##0&quot; m&quot;"/>
    <numFmt numFmtId="167" formatCode="#,##0;;"/>
    <numFmt numFmtId="168" formatCode="0.00;;"/>
    <numFmt numFmtId="169" formatCode="0;;"/>
  </numFmts>
  <fonts count="7" x14ac:knownFonts="1"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1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5" fontId="3" fillId="0" borderId="0" xfId="0" applyNumberFormat="1" applyFont="1" applyAlignment="1">
      <alignment horizontal="center"/>
    </xf>
    <xf numFmtId="0" fontId="0" fillId="0" borderId="0" xfId="0" applyFont="1"/>
    <xf numFmtId="164" fontId="0" fillId="0" borderId="0" xfId="0" applyNumberFormat="1" applyFont="1"/>
    <xf numFmtId="0" fontId="4" fillId="0" borderId="1" xfId="0" applyFont="1" applyBorder="1"/>
    <xf numFmtId="0" fontId="2" fillId="0" borderId="2" xfId="0" applyFont="1" applyBorder="1" applyAlignment="1">
      <alignment horizontal="right"/>
    </xf>
    <xf numFmtId="0" fontId="4" fillId="0" borderId="3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2" fillId="0" borderId="8" xfId="0" applyFont="1" applyBorder="1" applyAlignment="1"/>
    <xf numFmtId="0" fontId="4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2" xfId="0" applyFont="1" applyBorder="1"/>
    <xf numFmtId="0" fontId="2" fillId="0" borderId="13" xfId="0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4" fillId="0" borderId="15" xfId="0" applyFont="1" applyBorder="1"/>
    <xf numFmtId="0" fontId="2" fillId="0" borderId="16" xfId="0" applyFont="1" applyBorder="1" applyAlignment="1">
      <alignment horizontal="center"/>
    </xf>
    <xf numFmtId="21" fontId="0" fillId="0" borderId="0" xfId="0" applyNumberFormat="1" applyFont="1" applyBorder="1"/>
    <xf numFmtId="21" fontId="2" fillId="0" borderId="0" xfId="0" applyNumberFormat="1" applyFont="1" applyBorder="1"/>
    <xf numFmtId="0" fontId="0" fillId="0" borderId="0" xfId="0" applyFont="1" applyBorder="1"/>
    <xf numFmtId="0" fontId="4" fillId="0" borderId="17" xfId="0" applyFont="1" applyBorder="1"/>
    <xf numFmtId="0" fontId="2" fillId="0" borderId="18" xfId="0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0" fontId="4" fillId="0" borderId="20" xfId="0" applyFont="1" applyBorder="1"/>
    <xf numFmtId="21" fontId="2" fillId="0" borderId="21" xfId="0" applyNumberFormat="1" applyFont="1" applyBorder="1"/>
    <xf numFmtId="21" fontId="2" fillId="0" borderId="22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/>
    <xf numFmtId="0" fontId="4" fillId="0" borderId="26" xfId="0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0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center"/>
    </xf>
    <xf numFmtId="164" fontId="0" fillId="0" borderId="28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7" fontId="2" fillId="0" borderId="30" xfId="0" applyNumberFormat="1" applyFont="1" applyBorder="1" applyAlignment="1">
      <alignment horizontal="center" vertical="center"/>
    </xf>
    <xf numFmtId="21" fontId="2" fillId="0" borderId="5" xfId="0" applyNumberFormat="1" applyFont="1" applyBorder="1" applyAlignment="1">
      <alignment vertical="center"/>
    </xf>
    <xf numFmtId="167" fontId="2" fillId="0" borderId="5" xfId="0" applyNumberFormat="1" applyFont="1" applyBorder="1" applyAlignment="1">
      <alignment vertical="center"/>
    </xf>
    <xf numFmtId="45" fontId="2" fillId="0" borderId="30" xfId="0" applyNumberFormat="1" applyFont="1" applyBorder="1" applyAlignment="1">
      <alignment vertical="center"/>
    </xf>
    <xf numFmtId="168" fontId="2" fillId="0" borderId="5" xfId="0" applyNumberFormat="1" applyFont="1" applyBorder="1" applyAlignment="1">
      <alignment vertical="center"/>
    </xf>
    <xf numFmtId="169" fontId="6" fillId="0" borderId="3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64" fontId="2" fillId="0" borderId="30" xfId="0" applyNumberFormat="1" applyFont="1" applyBorder="1" applyAlignment="1">
      <alignment vertical="center"/>
    </xf>
    <xf numFmtId="21" fontId="2" fillId="0" borderId="30" xfId="0" applyNumberFormat="1" applyFont="1" applyBorder="1" applyAlignment="1">
      <alignment vertical="center"/>
    </xf>
    <xf numFmtId="167" fontId="2" fillId="0" borderId="30" xfId="0" applyNumberFormat="1" applyFont="1" applyBorder="1" applyAlignment="1">
      <alignment vertical="center"/>
    </xf>
    <xf numFmtId="168" fontId="2" fillId="0" borderId="30" xfId="0" applyNumberFormat="1" applyFont="1" applyBorder="1" applyAlignment="1">
      <alignment vertical="center"/>
    </xf>
    <xf numFmtId="0" fontId="2" fillId="0" borderId="32" xfId="0" applyFont="1" applyBorder="1"/>
    <xf numFmtId="0" fontId="4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164" fontId="0" fillId="0" borderId="35" xfId="0" applyNumberFormat="1" applyFont="1" applyBorder="1"/>
    <xf numFmtId="0" fontId="0" fillId="0" borderId="35" xfId="0" applyFont="1" applyBorder="1"/>
    <xf numFmtId="0" fontId="0" fillId="0" borderId="36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0" xfId="0" applyFont="1" applyBorder="1"/>
    <xf numFmtId="164" fontId="0" fillId="0" borderId="0" xfId="0" applyNumberFormat="1" applyFont="1" applyBorder="1"/>
    <xf numFmtId="0" fontId="0" fillId="0" borderId="37" xfId="0" applyFont="1" applyBorder="1"/>
    <xf numFmtId="164" fontId="2" fillId="0" borderId="0" xfId="0" applyNumberFormat="1" applyFont="1" applyBorder="1"/>
    <xf numFmtId="0" fontId="2" fillId="0" borderId="37" xfId="0" applyFont="1" applyBorder="1"/>
    <xf numFmtId="0" fontId="2" fillId="0" borderId="15" xfId="0" applyFont="1" applyBorder="1"/>
    <xf numFmtId="0" fontId="0" fillId="0" borderId="38" xfId="0" applyBorder="1"/>
    <xf numFmtId="0" fontId="2" fillId="0" borderId="38" xfId="0" applyFont="1" applyBorder="1"/>
    <xf numFmtId="164" fontId="2" fillId="0" borderId="38" xfId="0" applyNumberFormat="1" applyFont="1" applyBorder="1"/>
    <xf numFmtId="0" fontId="2" fillId="0" borderId="22" xfId="0" applyFont="1" applyBorder="1"/>
    <xf numFmtId="21" fontId="0" fillId="0" borderId="0" xfId="0" applyNumberFormat="1" applyFont="1"/>
    <xf numFmtId="0" fontId="2" fillId="0" borderId="5" xfId="0" applyFont="1" applyBorder="1" applyAlignment="1">
      <alignment horizontal="center" vertical="center"/>
    </xf>
    <xf numFmtId="0" fontId="0" fillId="0" borderId="37" xfId="0" applyFont="1" applyBorder="1" applyAlignment="1">
      <alignment horizontal="right"/>
    </xf>
    <xf numFmtId="49" fontId="2" fillId="0" borderId="28" xfId="0" applyNumberFormat="1" applyFont="1" applyBorder="1" applyAlignment="1">
      <alignment horizont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0" xfId="0" applyFont="1" applyBorder="1"/>
    <xf numFmtId="0" fontId="2" fillId="0" borderId="40" xfId="0" applyFont="1" applyBorder="1" applyAlignment="1">
      <alignment horizontal="center" vertical="center"/>
    </xf>
    <xf numFmtId="164" fontId="2" fillId="0" borderId="40" xfId="0" applyNumberFormat="1" applyFont="1" applyBorder="1"/>
    <xf numFmtId="167" fontId="2" fillId="0" borderId="40" xfId="0" applyNumberFormat="1" applyFont="1" applyBorder="1" applyAlignment="1">
      <alignment horizontal="center" vertical="center"/>
    </xf>
    <xf numFmtId="21" fontId="2" fillId="0" borderId="40" xfId="0" applyNumberFormat="1" applyFont="1" applyBorder="1"/>
    <xf numFmtId="167" fontId="2" fillId="0" borderId="40" xfId="0" applyNumberFormat="1" applyFont="1" applyBorder="1"/>
    <xf numFmtId="167" fontId="2" fillId="0" borderId="40" xfId="0" applyNumberFormat="1" applyFont="1" applyBorder="1" applyAlignment="1">
      <alignment vertical="center"/>
    </xf>
    <xf numFmtId="168" fontId="2" fillId="0" borderId="40" xfId="0" applyNumberFormat="1" applyFont="1" applyBorder="1"/>
    <xf numFmtId="169" fontId="6" fillId="0" borderId="41" xfId="0" applyNumberFormat="1" applyFont="1" applyBorder="1" applyAlignment="1">
      <alignment horizontal="center"/>
    </xf>
    <xf numFmtId="0" fontId="2" fillId="0" borderId="4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0</xdr:rowOff>
    </xdr:from>
    <xdr:to>
      <xdr:col>10</xdr:col>
      <xdr:colOff>552450</xdr:colOff>
      <xdr:row>5</xdr:row>
      <xdr:rowOff>133350</xdr:rowOff>
    </xdr:to>
    <xdr:pic>
      <xdr:nvPicPr>
        <xdr:cNvPr id="1057" name="Grafik 1">
          <a:extLst>
            <a:ext uri="{FF2B5EF4-FFF2-40B4-BE49-F238E27FC236}">
              <a16:creationId xmlns:a16="http://schemas.microsoft.com/office/drawing/2014/main" xmlns="" id="{8F5181DF-C14D-4F5C-9CCA-C3C2B769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10668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abSelected="1" zoomScale="90" zoomScaleNormal="90" workbookViewId="0">
      <selection activeCell="G8" sqref="G8"/>
    </sheetView>
  </sheetViews>
  <sheetFormatPr defaultColWidth="8.6640625" defaultRowHeight="11.25" x14ac:dyDescent="0.2"/>
  <cols>
    <col min="1" max="1" width="20.6640625" customWidth="1"/>
    <col min="2" max="2" width="22.1640625" customWidth="1"/>
    <col min="3" max="3" width="18.6640625" customWidth="1"/>
    <col min="4" max="4" width="12.6640625" style="1" customWidth="1"/>
    <col min="5" max="6" width="11.1640625" customWidth="1"/>
    <col min="7" max="7" width="10.6640625" customWidth="1"/>
    <col min="8" max="8" width="11.6640625" customWidth="1"/>
    <col min="9" max="9" width="13.1640625" customWidth="1"/>
    <col min="10" max="11" width="11.6640625" customWidth="1"/>
  </cols>
  <sheetData>
    <row r="2" spans="1:13" ht="24" customHeight="1" x14ac:dyDescent="0.35">
      <c r="A2" s="2"/>
      <c r="E2" s="3" t="s">
        <v>34</v>
      </c>
    </row>
    <row r="3" spans="1:13" s="4" customFormat="1" ht="15.75" x14ac:dyDescent="0.25">
      <c r="D3" s="5"/>
      <c r="E3" s="6" t="s">
        <v>35</v>
      </c>
    </row>
    <row r="4" spans="1:13" s="4" customFormat="1" ht="12.75" x14ac:dyDescent="0.2">
      <c r="D4" s="5"/>
    </row>
    <row r="5" spans="1:13" s="7" customFormat="1" x14ac:dyDescent="0.2">
      <c r="D5" s="8"/>
    </row>
    <row r="6" spans="1:13" s="7" customFormat="1" ht="18" customHeight="1" x14ac:dyDescent="0.2">
      <c r="A6" s="9" t="s">
        <v>0</v>
      </c>
      <c r="B6" s="100"/>
      <c r="C6" s="10"/>
      <c r="D6" s="8"/>
      <c r="E6" s="11" t="s">
        <v>1</v>
      </c>
      <c r="F6" s="12"/>
      <c r="G6" s="13" t="s">
        <v>2</v>
      </c>
      <c r="H6" s="14" t="s">
        <v>3</v>
      </c>
    </row>
    <row r="7" spans="1:13" s="7" customFormat="1" ht="18" customHeight="1" x14ac:dyDescent="0.2">
      <c r="A7" s="15" t="s">
        <v>4</v>
      </c>
      <c r="B7" s="16"/>
      <c r="C7" s="87" t="s">
        <v>5</v>
      </c>
      <c r="D7" s="8"/>
      <c r="E7" s="17" t="s">
        <v>6</v>
      </c>
      <c r="F7" s="18"/>
      <c r="G7" s="19"/>
      <c r="H7" s="20" t="s">
        <v>36</v>
      </c>
    </row>
    <row r="8" spans="1:13" s="7" customFormat="1" ht="18" customHeight="1" x14ac:dyDescent="0.2">
      <c r="A8" s="21" t="s">
        <v>7</v>
      </c>
      <c r="B8" s="22"/>
      <c r="C8" s="23">
        <f>C9/1852</f>
        <v>8.0993520518358526</v>
      </c>
      <c r="D8" s="8"/>
      <c r="E8" s="24" t="s">
        <v>8</v>
      </c>
      <c r="F8" s="25" t="s">
        <v>9</v>
      </c>
      <c r="G8" s="88"/>
      <c r="H8" s="88" t="s">
        <v>37</v>
      </c>
      <c r="I8" s="26"/>
      <c r="J8" s="27"/>
      <c r="K8" s="27"/>
      <c r="L8" s="28"/>
      <c r="M8" s="28"/>
    </row>
    <row r="9" spans="1:13" s="7" customFormat="1" ht="18" customHeight="1" x14ac:dyDescent="0.2">
      <c r="A9" s="29"/>
      <c r="B9" s="30"/>
      <c r="C9" s="31">
        <v>15000</v>
      </c>
      <c r="D9" s="8"/>
      <c r="E9" s="4"/>
      <c r="F9" s="4"/>
      <c r="G9" s="4"/>
      <c r="H9" s="4"/>
      <c r="I9" s="28"/>
      <c r="J9" s="27"/>
      <c r="K9" s="27"/>
      <c r="L9" s="28"/>
      <c r="M9" s="28"/>
    </row>
    <row r="10" spans="1:13" s="7" customFormat="1" ht="18" customHeight="1" x14ac:dyDescent="0.2">
      <c r="A10" s="32" t="s">
        <v>10</v>
      </c>
      <c r="B10" s="33">
        <v>0.83750000000000002</v>
      </c>
      <c r="C10" s="34"/>
      <c r="D10" s="8"/>
      <c r="I10" s="28"/>
      <c r="J10" s="27"/>
      <c r="K10" s="27"/>
      <c r="L10" s="28"/>
      <c r="M10" s="28"/>
    </row>
    <row r="11" spans="1:13" s="7" customFormat="1" ht="15" customHeight="1" x14ac:dyDescent="0.2">
      <c r="A11" s="35"/>
      <c r="B11" s="26"/>
      <c r="D11" s="8"/>
    </row>
    <row r="12" spans="1:13" s="4" customFormat="1" ht="15" customHeight="1" x14ac:dyDescent="0.2">
      <c r="A12" s="36" t="s">
        <v>11</v>
      </c>
      <c r="B12" s="37" t="s">
        <v>12</v>
      </c>
      <c r="C12" s="38" t="s">
        <v>13</v>
      </c>
      <c r="D12" s="39" t="s">
        <v>31</v>
      </c>
      <c r="E12" s="38" t="s">
        <v>15</v>
      </c>
      <c r="F12" s="38" t="s">
        <v>16</v>
      </c>
      <c r="G12" s="38" t="s">
        <v>17</v>
      </c>
      <c r="H12" s="38" t="s">
        <v>18</v>
      </c>
      <c r="I12" s="38" t="s">
        <v>19</v>
      </c>
      <c r="J12" s="38" t="s">
        <v>20</v>
      </c>
      <c r="K12" s="38" t="s">
        <v>14</v>
      </c>
      <c r="L12" s="40" t="s">
        <v>21</v>
      </c>
    </row>
    <row r="13" spans="1:13" s="4" customFormat="1" ht="15" customHeight="1" x14ac:dyDescent="0.2">
      <c r="A13" s="15"/>
      <c r="B13" s="41"/>
      <c r="C13" s="42"/>
      <c r="D13" s="43" t="s">
        <v>22</v>
      </c>
      <c r="E13" s="42" t="s">
        <v>23</v>
      </c>
      <c r="F13" s="42"/>
      <c r="G13" s="42" t="s">
        <v>24</v>
      </c>
      <c r="H13" s="42" t="s">
        <v>24</v>
      </c>
      <c r="I13" s="42"/>
      <c r="J13" s="42" t="s">
        <v>25</v>
      </c>
      <c r="K13" s="42" t="s">
        <v>25</v>
      </c>
      <c r="L13" s="44"/>
    </row>
    <row r="14" spans="1:13" s="4" customFormat="1" ht="15" customHeight="1" x14ac:dyDescent="0.2">
      <c r="A14" s="45"/>
      <c r="B14" s="46"/>
      <c r="C14" s="47"/>
      <c r="D14" s="48"/>
      <c r="E14" s="49"/>
      <c r="F14" s="49" t="s">
        <v>26</v>
      </c>
      <c r="G14" s="49" t="s">
        <v>27</v>
      </c>
      <c r="H14" s="49" t="s">
        <v>27</v>
      </c>
      <c r="I14" s="49" t="s">
        <v>28</v>
      </c>
      <c r="J14" s="49" t="s">
        <v>29</v>
      </c>
      <c r="K14" s="49" t="s">
        <v>29</v>
      </c>
      <c r="L14" s="50"/>
    </row>
    <row r="15" spans="1:13" s="59" customFormat="1" ht="24.95" customHeight="1" x14ac:dyDescent="0.2">
      <c r="A15" s="51" t="s">
        <v>32</v>
      </c>
      <c r="B15" s="59" t="s">
        <v>33</v>
      </c>
      <c r="C15" s="86">
        <v>707</v>
      </c>
      <c r="D15" s="52">
        <v>0.874</v>
      </c>
      <c r="E15" s="53"/>
      <c r="F15" s="54">
        <v>0.96372685185185192</v>
      </c>
      <c r="G15" s="55">
        <f>IF(ISNUMBER(F15),(F15-$C$10)*24*3600,0)</f>
        <v>83266</v>
      </c>
      <c r="H15" s="55">
        <f>G15*D15</f>
        <v>72774.483999999997</v>
      </c>
      <c r="I15" s="56"/>
      <c r="J15" s="57">
        <f>IF(G15&gt;0,$C$8/G15*3600,0)</f>
        <v>0.35017494999890791</v>
      </c>
      <c r="K15" s="57">
        <f>IF(ISBLANK(D15),0,J15/D15)</f>
        <v>0.40065783752735457</v>
      </c>
      <c r="L15" s="58">
        <f>RANK(H15,$H$15:$H$20,1)-COUNTIF($H$15:$H$20,0)</f>
        <v>1</v>
      </c>
    </row>
    <row r="16" spans="1:13" s="59" customFormat="1" ht="24.95" customHeight="1" x14ac:dyDescent="0.2">
      <c r="A16" s="60"/>
      <c r="B16" s="51"/>
      <c r="C16" s="61"/>
      <c r="D16" s="62"/>
      <c r="E16" s="53"/>
      <c r="F16" s="63"/>
      <c r="G16" s="64">
        <f>IF(ISNUMBER(F16),(F16-$C$10)*24*3600,0)</f>
        <v>0</v>
      </c>
      <c r="H16" s="64">
        <f>G16*D16</f>
        <v>0</v>
      </c>
      <c r="I16" s="56"/>
      <c r="J16" s="65">
        <f>IF(G16&gt;0,$C$8/G16*3600,0)</f>
        <v>0</v>
      </c>
      <c r="K16" s="65">
        <f>IF(ISBLANK(D16),0,J16/D16)</f>
        <v>0</v>
      </c>
      <c r="L16" s="58">
        <f>RANK(H16,$H$15:$H$20,1)-COUNTIF($H$15:$H$20,0)</f>
        <v>-3</v>
      </c>
    </row>
    <row r="17" spans="1:12" s="59" customFormat="1" ht="24.95" customHeight="1" x14ac:dyDescent="0.2">
      <c r="A17" s="60"/>
      <c r="B17" s="90"/>
      <c r="C17" s="61"/>
      <c r="D17" s="62"/>
      <c r="E17" s="53"/>
      <c r="F17" s="63"/>
      <c r="G17" s="64">
        <f>IF(ISNUMBER(F17),(F17-$C$10)*24*3600,0)</f>
        <v>0</v>
      </c>
      <c r="H17" s="64">
        <f>G17*D17</f>
        <v>0</v>
      </c>
      <c r="I17" s="56"/>
      <c r="J17" s="65">
        <f>IF(G17&gt;0,$C$8/G17*3600,0)</f>
        <v>0</v>
      </c>
      <c r="K17" s="65">
        <f>IF(ISBLANK(D17),0,J17/D17)</f>
        <v>0</v>
      </c>
      <c r="L17" s="58">
        <f>RANK(H17,$H$15:$H$20,1)-COUNTIF($H$15:$H$20,0)</f>
        <v>-3</v>
      </c>
    </row>
    <row r="18" spans="1:12" s="59" customFormat="1" ht="24.95" customHeight="1" x14ac:dyDescent="0.2">
      <c r="A18" s="60"/>
      <c r="B18" s="89"/>
      <c r="C18" s="61"/>
      <c r="D18" s="62"/>
      <c r="E18" s="53"/>
      <c r="F18" s="63"/>
      <c r="G18" s="64">
        <f>IF(ISNUMBER(F18),(F18-$C$10)*24*3600,0)</f>
        <v>0</v>
      </c>
      <c r="H18" s="64">
        <f>G18*D18</f>
        <v>0</v>
      </c>
      <c r="I18" s="56"/>
      <c r="J18" s="65">
        <f>IF(G18&gt;0,$C$8/G18*3600,0)</f>
        <v>0</v>
      </c>
      <c r="K18" s="65">
        <f>IF(ISBLANK(D18),0,J18/D18)</f>
        <v>0</v>
      </c>
      <c r="L18" s="58">
        <f>RANK(H18,$H$15:$H$20,1)-COUNTIF($H$15:$H$20,0)</f>
        <v>-3</v>
      </c>
    </row>
    <row r="19" spans="1:12" s="4" customFormat="1" ht="24.95" customHeight="1" x14ac:dyDescent="0.25">
      <c r="A19" s="66"/>
      <c r="B19" s="91"/>
      <c r="C19" s="92"/>
      <c r="D19" s="93"/>
      <c r="E19" s="94"/>
      <c r="F19" s="95"/>
      <c r="G19" s="96">
        <f>IF(ISNUMBER(F19),(F19-$C$10)*24*3600,0)</f>
        <v>0</v>
      </c>
      <c r="H19" s="97">
        <f>G19*D19</f>
        <v>0</v>
      </c>
      <c r="I19" s="56"/>
      <c r="J19" s="98">
        <f>IF(G19&gt;0,$C$8/G19*3600,0)</f>
        <v>0</v>
      </c>
      <c r="K19" s="98">
        <f>IF(ISBLANK(D19),0,J19/D19)</f>
        <v>0</v>
      </c>
      <c r="L19" s="99">
        <f>RANK(H19,$H$15:$H$20,1)-COUNTIF($H$15:$H$20,0)</f>
        <v>-3</v>
      </c>
    </row>
    <row r="20" spans="1:12" s="4" customFormat="1" ht="24.95" customHeight="1" x14ac:dyDescent="0.2">
      <c r="A20"/>
      <c r="B20"/>
      <c r="C20"/>
      <c r="D20" s="1"/>
      <c r="E20"/>
      <c r="F20"/>
      <c r="G20"/>
      <c r="H20"/>
      <c r="I20"/>
      <c r="J20"/>
      <c r="K20"/>
      <c r="L20"/>
    </row>
    <row r="21" spans="1:12" s="7" customFormat="1" ht="15" customHeight="1" x14ac:dyDescent="0.2">
      <c r="A21" s="67" t="s">
        <v>30</v>
      </c>
      <c r="B21" s="68"/>
      <c r="C21" s="69"/>
      <c r="D21" s="70"/>
      <c r="E21" s="71"/>
      <c r="F21" s="71"/>
      <c r="G21" s="71"/>
      <c r="H21" s="71"/>
      <c r="I21" s="71"/>
      <c r="J21" s="71"/>
      <c r="K21" s="71"/>
      <c r="L21" s="72"/>
    </row>
    <row r="22" spans="1:12" s="7" customFormat="1" ht="15" customHeight="1" x14ac:dyDescent="0.2">
      <c r="A22" s="73"/>
      <c r="B22" s="74"/>
      <c r="C22" s="75"/>
      <c r="D22" s="76"/>
      <c r="E22" s="28"/>
      <c r="F22" s="28"/>
      <c r="G22" s="28"/>
      <c r="H22" s="28"/>
      <c r="I22" s="28"/>
      <c r="J22" s="28"/>
      <c r="K22" s="28"/>
      <c r="L22" s="77"/>
    </row>
    <row r="23" spans="1:12" s="4" customFormat="1" ht="15" customHeight="1" x14ac:dyDescent="0.2">
      <c r="A23" s="73"/>
      <c r="C23" s="75"/>
      <c r="D23" s="78"/>
      <c r="E23" s="75"/>
      <c r="F23" s="75"/>
      <c r="G23" s="75"/>
      <c r="H23" s="75"/>
      <c r="I23" s="75"/>
      <c r="J23" s="75"/>
      <c r="K23" s="75"/>
      <c r="L23" s="79"/>
    </row>
    <row r="24" spans="1:12" s="4" customFormat="1" ht="15" customHeight="1" x14ac:dyDescent="0.2">
      <c r="A24" s="80"/>
      <c r="B24" s="81"/>
      <c r="C24" s="82"/>
      <c r="D24" s="83"/>
      <c r="E24" s="82"/>
      <c r="F24" s="82"/>
      <c r="G24" s="82"/>
      <c r="H24" s="82"/>
      <c r="I24" s="82"/>
      <c r="J24" s="82"/>
      <c r="K24" s="82"/>
      <c r="L24" s="84"/>
    </row>
    <row r="25" spans="1:12" s="7" customFormat="1" ht="15" customHeight="1" x14ac:dyDescent="0.2">
      <c r="D25" s="8"/>
    </row>
    <row r="26" spans="1:12" s="7" customFormat="1" ht="15" customHeight="1" x14ac:dyDescent="0.2">
      <c r="D26" s="8"/>
    </row>
    <row r="27" spans="1:12" s="7" customFormat="1" ht="15" customHeight="1" x14ac:dyDescent="0.2">
      <c r="B27" s="85"/>
      <c r="D27" s="8"/>
    </row>
    <row r="28" spans="1:12" s="7" customFormat="1" x14ac:dyDescent="0.2">
      <c r="B28" s="85"/>
      <c r="D28" s="8"/>
    </row>
    <row r="29" spans="1:12" s="7" customFormat="1" x14ac:dyDescent="0.2">
      <c r="D29" s="8"/>
    </row>
    <row r="30" spans="1:12" s="7" customFormat="1" x14ac:dyDescent="0.2">
      <c r="D30" s="8"/>
    </row>
    <row r="31" spans="1:12" s="7" customFormat="1" x14ac:dyDescent="0.2">
      <c r="D31" s="8"/>
    </row>
    <row r="32" spans="1:12" s="7" customFormat="1" x14ac:dyDescent="0.2">
      <c r="D32" s="8"/>
    </row>
    <row r="33" spans="1:11" s="7" customFormat="1" x14ac:dyDescent="0.2">
      <c r="D33" s="8"/>
    </row>
    <row r="34" spans="1:11" s="7" customFormat="1" x14ac:dyDescent="0.2">
      <c r="D34" s="8"/>
    </row>
    <row r="35" spans="1:11" s="7" customFormat="1" x14ac:dyDescent="0.2">
      <c r="D35" s="8"/>
    </row>
    <row r="36" spans="1:11" s="7" customFormat="1" x14ac:dyDescent="0.2">
      <c r="D36" s="8"/>
    </row>
    <row r="37" spans="1:11" s="7" customFormat="1" x14ac:dyDescent="0.2">
      <c r="D37" s="8"/>
    </row>
    <row r="38" spans="1:11" s="7" customFormat="1" x14ac:dyDescent="0.2">
      <c r="D38" s="8"/>
    </row>
    <row r="39" spans="1:11" s="7" customFormat="1" x14ac:dyDescent="0.2">
      <c r="D39" s="8"/>
    </row>
    <row r="40" spans="1:11" s="7" customFormat="1" x14ac:dyDescent="0.2">
      <c r="D40" s="8"/>
    </row>
    <row r="41" spans="1:11" s="7" customFormat="1" x14ac:dyDescent="0.2">
      <c r="D41" s="8"/>
    </row>
    <row r="42" spans="1:11" s="7" customFormat="1" x14ac:dyDescent="0.2">
      <c r="D42" s="8"/>
    </row>
    <row r="43" spans="1:11" s="7" customFormat="1" x14ac:dyDescent="0.2">
      <c r="D43" s="8"/>
    </row>
    <row r="44" spans="1:11" s="7" customFormat="1" x14ac:dyDescent="0.2">
      <c r="A44"/>
      <c r="B44"/>
      <c r="C44"/>
      <c r="D44" s="1"/>
      <c r="E44"/>
      <c r="F44"/>
      <c r="G44"/>
      <c r="H44"/>
      <c r="I44"/>
      <c r="J44"/>
      <c r="K44"/>
    </row>
    <row r="45" spans="1:11" s="7" customFormat="1" x14ac:dyDescent="0.2">
      <c r="A45"/>
      <c r="B45"/>
      <c r="C45"/>
      <c r="D45" s="1"/>
      <c r="E45"/>
      <c r="F45"/>
      <c r="G45"/>
      <c r="H45"/>
      <c r="I45"/>
      <c r="J45"/>
      <c r="K45"/>
    </row>
  </sheetData>
  <sheetProtection selectLockedCells="1" selectUnlockedCells="1"/>
  <printOptions horizontalCentered="1"/>
  <pageMargins left="0.39374999999999999" right="0.39374999999999999" top="1.1812499999999999" bottom="0.39374999999999999" header="0.51180555555555551" footer="0.51180555555555551"/>
  <pageSetup paperSize="9" firstPageNumber="0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</dc:creator>
  <cp:lastModifiedBy>peter</cp:lastModifiedBy>
  <cp:lastPrinted>2017-08-23T20:34:01Z</cp:lastPrinted>
  <dcterms:created xsi:type="dcterms:W3CDTF">2013-08-29T18:48:04Z</dcterms:created>
  <dcterms:modified xsi:type="dcterms:W3CDTF">2022-08-31T13:59:18Z</dcterms:modified>
</cp:coreProperties>
</file>