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ocuments\Båt\HSS 2022\Inf sektionen\Dokument hemsida 2022\"/>
    </mc:Choice>
  </mc:AlternateContent>
  <bookViews>
    <workbookView xWindow="0" yWindow="0" windowWidth="28800" windowHeight="11715" tabRatio="575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L19" i="1" s="1"/>
  <c r="M19" i="1" s="1"/>
  <c r="J19" i="1"/>
  <c r="I18" i="1"/>
  <c r="J18" i="1" s="1"/>
  <c r="I20" i="1"/>
  <c r="J20" i="1" s="1"/>
  <c r="I21" i="1"/>
  <c r="J21" i="1" s="1"/>
  <c r="I22" i="1"/>
  <c r="J22" i="1"/>
  <c r="I23" i="1"/>
  <c r="I24" i="1"/>
  <c r="I25" i="1"/>
  <c r="L18" i="1"/>
  <c r="M18" i="1" s="1"/>
  <c r="L22" i="1"/>
  <c r="M22" i="1"/>
  <c r="L21" i="1"/>
  <c r="M21" i="1" s="1"/>
  <c r="L20" i="1" l="1"/>
  <c r="M20" i="1" s="1"/>
</calcChain>
</file>

<file path=xl/sharedStrings.xml><?xml version="1.0" encoding="utf-8"?>
<sst xmlns="http://schemas.openxmlformats.org/spreadsheetml/2006/main" count="44" uniqueCount="38">
  <si>
    <t>Distans:</t>
  </si>
  <si>
    <t>Nm</t>
  </si>
  <si>
    <t>Arrangörer:</t>
  </si>
  <si>
    <t>m</t>
  </si>
  <si>
    <t>Bana:</t>
  </si>
  <si>
    <t>Starttid:</t>
  </si>
  <si>
    <t>Plac</t>
  </si>
  <si>
    <t>Rorsman</t>
  </si>
  <si>
    <t>Gast</t>
  </si>
  <si>
    <t>Båttyp</t>
  </si>
  <si>
    <t>LYS tal</t>
  </si>
  <si>
    <t>Korr</t>
  </si>
  <si>
    <t>Målgång</t>
  </si>
  <si>
    <t>Seglad</t>
  </si>
  <si>
    <t>Omräkn</t>
  </si>
  <si>
    <t>Diff</t>
  </si>
  <si>
    <t>Verklig</t>
  </si>
  <si>
    <t>LYS</t>
  </si>
  <si>
    <t>Utr</t>
  </si>
  <si>
    <t>tid</t>
  </si>
  <si>
    <t>Medelfart</t>
  </si>
  <si>
    <t>(klockslag)</t>
  </si>
  <si>
    <t>(hh:mm:ss)</t>
  </si>
  <si>
    <t>(min:sek)</t>
  </si>
  <si>
    <t>(knop)</t>
  </si>
  <si>
    <t>Ingmar Olsson</t>
  </si>
  <si>
    <t>Stefan Skagwall</t>
  </si>
  <si>
    <t>Guldkusten 2021</t>
  </si>
  <si>
    <t>söndag 30 Maj</t>
  </si>
  <si>
    <t>Evedal - Hästhallarna - Emma - Jägaregap - Sistes grund - Jägaregap – Emma - Hästhallarna - Evedal</t>
  </si>
  <si>
    <t>8.00</t>
  </si>
  <si>
    <t>Avanti</t>
  </si>
  <si>
    <t>Urban Thim</t>
  </si>
  <si>
    <t>Jan-Erik Jonsson</t>
  </si>
  <si>
    <t xml:space="preserve">Lars-Göran Sjökvist </t>
  </si>
  <si>
    <t>Ulf Johnsson</t>
  </si>
  <si>
    <t>26:50</t>
  </si>
  <si>
    <t xml:space="preserve">     Tinh Sjökvist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</si>
</sst>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hh:mm:ss;;"/>
    <numFmt numFmtId="166" formatCode="#,##0.00;;"/>
  </numFmts>
  <fonts count="5" x14ac:knownFonts="1"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5" fontId="3" fillId="0" borderId="0" xfId="0" applyNumberFormat="1" applyFont="1" applyAlignment="1">
      <alignment horizontal="center"/>
    </xf>
    <xf numFmtId="0" fontId="3" fillId="0" borderId="2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21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21" fontId="2" fillId="0" borderId="0" xfId="0" applyNumberFormat="1" applyFont="1" applyBorder="1"/>
    <xf numFmtId="0" fontId="2" fillId="0" borderId="0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4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25" xfId="0" applyNumberFormat="1" applyFont="1" applyBorder="1" applyAlignment="1">
      <alignment horizontal="center" vertical="center"/>
    </xf>
    <xf numFmtId="21" fontId="2" fillId="0" borderId="0" xfId="0" applyNumberFormat="1" applyFont="1"/>
    <xf numFmtId="0" fontId="4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21" fontId="2" fillId="0" borderId="6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1" fontId="2" fillId="0" borderId="2" xfId="0" applyNumberFormat="1" applyFont="1" applyBorder="1" applyAlignment="1">
      <alignment horizontal="center" vertical="center"/>
    </xf>
    <xf numFmtId="4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1" xfId="0" applyFont="1" applyBorder="1" applyAlignment="1">
      <alignment horizontal="left"/>
    </xf>
    <xf numFmtId="164" fontId="2" fillId="0" borderId="31" xfId="0" applyNumberFormat="1" applyFont="1" applyBorder="1"/>
    <xf numFmtId="0" fontId="2" fillId="0" borderId="31" xfId="0" applyFont="1" applyBorder="1" applyAlignment="1">
      <alignment horizontal="right"/>
    </xf>
    <xf numFmtId="21" fontId="2" fillId="0" borderId="31" xfId="0" applyNumberFormat="1" applyFont="1" applyBorder="1"/>
    <xf numFmtId="165" fontId="2" fillId="0" borderId="31" xfId="0" applyNumberFormat="1" applyFont="1" applyBorder="1" applyAlignment="1">
      <alignment horizontal="center" vertical="center"/>
    </xf>
    <xf numFmtId="45" fontId="2" fillId="0" borderId="31" xfId="0" applyNumberFormat="1" applyFont="1" applyBorder="1"/>
    <xf numFmtId="166" fontId="2" fillId="0" borderId="31" xfId="0" applyNumberFormat="1" applyFont="1" applyBorder="1"/>
    <xf numFmtId="166" fontId="2" fillId="0" borderId="32" xfId="0" applyNumberFormat="1" applyFont="1" applyBorder="1"/>
    <xf numFmtId="0" fontId="2" fillId="0" borderId="34" xfId="0" applyFont="1" applyBorder="1"/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3" xfId="0" applyFont="1" applyBorder="1" applyAlignment="1">
      <alignment vertical="center"/>
    </xf>
    <xf numFmtId="164" fontId="2" fillId="0" borderId="33" xfId="0" applyNumberFormat="1" applyFont="1" applyBorder="1" applyAlignment="1">
      <alignment horizontal="center" vertical="center"/>
    </xf>
    <xf numFmtId="21" fontId="2" fillId="0" borderId="36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0</xdr:rowOff>
    </xdr:from>
    <xdr:to>
      <xdr:col>12</xdr:col>
      <xdr:colOff>514350</xdr:colOff>
      <xdr:row>5</xdr:row>
      <xdr:rowOff>152400</xdr:rowOff>
    </xdr:to>
    <xdr:pic>
      <xdr:nvPicPr>
        <xdr:cNvPr id="1087" name="Picture 1">
          <a:extLst>
            <a:ext uri="{FF2B5EF4-FFF2-40B4-BE49-F238E27FC236}">
              <a16:creationId xmlns:a16="http://schemas.microsoft.com/office/drawing/2014/main" xmlns="" id="{3CEDF8B3-B2EA-4544-A279-1651176F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topLeftCell="A16" zoomScale="85" zoomScaleNormal="85" workbookViewId="0">
      <selection activeCell="D31" sqref="D31"/>
    </sheetView>
  </sheetViews>
  <sheetFormatPr defaultRowHeight="11.25" x14ac:dyDescent="0.2"/>
  <cols>
    <col min="1" max="1" width="5.83203125" customWidth="1"/>
    <col min="2" max="2" width="18.83203125" customWidth="1"/>
    <col min="3" max="4" width="16.83203125" customWidth="1"/>
    <col min="5" max="5" width="15.83203125" customWidth="1"/>
    <col min="6" max="6" width="12.83203125" customWidth="1"/>
    <col min="7" max="8" width="11.33203125" customWidth="1"/>
    <col min="9" max="9" width="10.83203125" customWidth="1"/>
    <col min="10" max="10" width="12.83203125" customWidth="1"/>
    <col min="11" max="11" width="10.83203125" customWidth="1"/>
    <col min="12" max="13" width="11.83203125" customWidth="1"/>
    <col min="15" max="15" width="9.5" customWidth="1"/>
  </cols>
  <sheetData>
    <row r="2" spans="1:13" ht="23.25" x14ac:dyDescent="0.35">
      <c r="B2" s="1"/>
      <c r="G2" s="2" t="s">
        <v>27</v>
      </c>
    </row>
    <row r="3" spans="1:13" s="3" customFormat="1" ht="12.75" x14ac:dyDescent="0.2">
      <c r="G3" s="4" t="s">
        <v>28</v>
      </c>
    </row>
    <row r="4" spans="1:13" s="3" customFormat="1" ht="12.75" x14ac:dyDescent="0.2"/>
    <row r="5" spans="1:13" s="3" customFormat="1" ht="12.75" x14ac:dyDescent="0.2">
      <c r="B5" s="5" t="s">
        <v>0</v>
      </c>
      <c r="C5" s="6" t="s">
        <v>30</v>
      </c>
      <c r="D5" s="7" t="s">
        <v>1</v>
      </c>
      <c r="F5" s="8" t="s">
        <v>2</v>
      </c>
      <c r="G5" s="9"/>
      <c r="H5" s="10" t="s">
        <v>25</v>
      </c>
      <c r="I5" s="9"/>
    </row>
    <row r="6" spans="1:13" s="3" customFormat="1" ht="12.75" x14ac:dyDescent="0.2">
      <c r="B6" s="11"/>
      <c r="C6" s="12">
        <v>14816</v>
      </c>
      <c r="D6" s="13" t="s">
        <v>3</v>
      </c>
      <c r="F6" s="14"/>
      <c r="G6" s="15"/>
      <c r="H6" s="16" t="s">
        <v>26</v>
      </c>
      <c r="I6" s="15"/>
    </row>
    <row r="7" spans="1:13" s="3" customFormat="1" ht="12.75" x14ac:dyDescent="0.2">
      <c r="F7" s="17"/>
      <c r="G7" s="18"/>
      <c r="H7" s="17"/>
      <c r="I7" s="18"/>
    </row>
    <row r="8" spans="1:13" s="3" customFormat="1" ht="12.75" x14ac:dyDescent="0.2">
      <c r="C8" s="19"/>
      <c r="D8" s="19"/>
    </row>
    <row r="9" spans="1:13" s="3" customFormat="1" ht="12.75" x14ac:dyDescent="0.2">
      <c r="B9" s="20" t="s">
        <v>4</v>
      </c>
      <c r="C9" s="21" t="s">
        <v>29</v>
      </c>
      <c r="D9" s="22"/>
      <c r="E9" s="23"/>
      <c r="F9" s="23"/>
      <c r="G9" s="23"/>
      <c r="H9" s="23"/>
      <c r="I9" s="23"/>
      <c r="J9" s="23"/>
      <c r="K9" s="24"/>
    </row>
    <row r="10" spans="1:13" s="3" customFormat="1" ht="12.75" x14ac:dyDescent="0.2"/>
    <row r="11" spans="1:13" s="3" customFormat="1" ht="12.75" x14ac:dyDescent="0.2">
      <c r="B11" s="20" t="s">
        <v>5</v>
      </c>
      <c r="C11" s="25">
        <v>0.4236111111111111</v>
      </c>
      <c r="D11" s="26"/>
    </row>
    <row r="12" spans="1:13" s="3" customFormat="1" ht="12.75" x14ac:dyDescent="0.2"/>
    <row r="13" spans="1:13" s="3" customFormat="1" ht="12.75" x14ac:dyDescent="0.2"/>
    <row r="14" spans="1:13" s="3" customFormat="1" ht="12.75" x14ac:dyDescent="0.2">
      <c r="B14" s="27"/>
      <c r="C14" s="28"/>
      <c r="D14" s="29"/>
    </row>
    <row r="15" spans="1:13" s="3" customFormat="1" ht="12.75" x14ac:dyDescent="0.2">
      <c r="A15" s="30" t="s">
        <v>6</v>
      </c>
      <c r="B15" s="31" t="s">
        <v>7</v>
      </c>
      <c r="C15" s="31" t="s">
        <v>8</v>
      </c>
      <c r="D15" s="31" t="s">
        <v>8</v>
      </c>
      <c r="E15" s="32" t="s">
        <v>9</v>
      </c>
      <c r="F15" s="32" t="s">
        <v>10</v>
      </c>
      <c r="G15" s="32" t="s">
        <v>11</v>
      </c>
      <c r="H15" s="32" t="s">
        <v>12</v>
      </c>
      <c r="I15" s="32" t="s">
        <v>13</v>
      </c>
      <c r="J15" s="32" t="s">
        <v>14</v>
      </c>
      <c r="K15" s="32" t="s">
        <v>15</v>
      </c>
      <c r="L15" s="32" t="s">
        <v>16</v>
      </c>
      <c r="M15" s="33" t="s">
        <v>17</v>
      </c>
    </row>
    <row r="16" spans="1:13" s="3" customFormat="1" ht="12.75" x14ac:dyDescent="0.2">
      <c r="A16" s="34"/>
      <c r="B16" s="35"/>
      <c r="C16" s="35"/>
      <c r="D16" s="35"/>
      <c r="E16" s="36"/>
      <c r="F16" s="36"/>
      <c r="G16" s="36" t="s">
        <v>18</v>
      </c>
      <c r="H16" s="36"/>
      <c r="I16" s="36" t="s">
        <v>19</v>
      </c>
      <c r="J16" s="36" t="s">
        <v>19</v>
      </c>
      <c r="K16" s="36"/>
      <c r="L16" s="36" t="s">
        <v>20</v>
      </c>
      <c r="M16" s="37" t="s">
        <v>20</v>
      </c>
    </row>
    <row r="17" spans="1:15" s="3" customFormat="1" ht="12.75" x14ac:dyDescent="0.2">
      <c r="A17" s="38"/>
      <c r="B17" s="39"/>
      <c r="C17" s="39"/>
      <c r="D17" s="39"/>
      <c r="E17" s="40"/>
      <c r="F17" s="40"/>
      <c r="G17" s="40"/>
      <c r="H17" s="40" t="s">
        <v>21</v>
      </c>
      <c r="I17" s="40" t="s">
        <v>22</v>
      </c>
      <c r="J17" s="40" t="s">
        <v>22</v>
      </c>
      <c r="K17" s="40" t="s">
        <v>23</v>
      </c>
      <c r="L17" s="40" t="s">
        <v>24</v>
      </c>
      <c r="M17" s="41" t="s">
        <v>24</v>
      </c>
    </row>
    <row r="18" spans="1:15" s="3" customFormat="1" ht="30" customHeight="1" x14ac:dyDescent="0.2">
      <c r="A18" s="42">
        <v>1</v>
      </c>
      <c r="B18" s="43" t="s">
        <v>25</v>
      </c>
      <c r="C18" s="43"/>
      <c r="D18" s="80"/>
      <c r="E18" s="44" t="s">
        <v>31</v>
      </c>
      <c r="F18" s="45">
        <v>0.754</v>
      </c>
      <c r="G18" s="44"/>
      <c r="H18" s="46">
        <v>0.62881944444444449</v>
      </c>
      <c r="I18" s="47">
        <f t="shared" ref="I18:I25" si="0">(H18-$C$11)</f>
        <v>0.20520833333333338</v>
      </c>
      <c r="J18" s="47">
        <f>I18*F18</f>
        <v>0.15472708333333338</v>
      </c>
      <c r="K18" s="48"/>
      <c r="L18" s="49">
        <f>IF(ISBLANK($C$11),0,$C$6/I18/24/(1852))</f>
        <v>1.6243654822335021</v>
      </c>
      <c r="M18" s="50">
        <f>IF(ISBLANK($C$11),0,L18/F18)</f>
        <v>2.1543308782937691</v>
      </c>
      <c r="O18" s="51"/>
    </row>
    <row r="19" spans="1:15" s="3" customFormat="1" ht="30" customHeight="1" x14ac:dyDescent="0.2">
      <c r="A19" s="52">
        <v>2</v>
      </c>
      <c r="B19" s="43" t="s">
        <v>32</v>
      </c>
      <c r="C19" s="43"/>
      <c r="D19" s="43"/>
      <c r="E19" s="44">
        <v>707</v>
      </c>
      <c r="F19" s="45">
        <v>0.874</v>
      </c>
      <c r="G19" s="44"/>
      <c r="H19" s="46">
        <v>0.61564814814814817</v>
      </c>
      <c r="I19" s="47">
        <f t="shared" si="0"/>
        <v>0.19203703703703706</v>
      </c>
      <c r="J19" s="47">
        <f>I19*F19</f>
        <v>0.16784037037037039</v>
      </c>
      <c r="K19" s="85">
        <v>0.78680555555555554</v>
      </c>
      <c r="L19" s="49">
        <f>IF(ISBLANK($C$11),0,$C$6/I19/24/(1852))</f>
        <v>1.7357762777242043</v>
      </c>
      <c r="M19" s="50">
        <f>IF(ISBLANK($C$11),0,L19/F19)</f>
        <v>1.9860140477393642</v>
      </c>
      <c r="O19" s="51"/>
    </row>
    <row r="20" spans="1:15" s="3" customFormat="1" ht="30" customHeight="1" x14ac:dyDescent="0.2">
      <c r="A20" s="52">
        <v>3</v>
      </c>
      <c r="B20" s="53" t="s">
        <v>33</v>
      </c>
      <c r="C20" s="53"/>
      <c r="D20" s="53"/>
      <c r="E20" s="54">
        <v>707</v>
      </c>
      <c r="F20" s="55">
        <v>0.874</v>
      </c>
      <c r="G20" s="54"/>
      <c r="H20" s="56">
        <v>0.61638888888888888</v>
      </c>
      <c r="I20" s="47">
        <f t="shared" si="0"/>
        <v>0.19277777777777777</v>
      </c>
      <c r="J20" s="47">
        <f>I20*F20</f>
        <v>0.16848777777777776</v>
      </c>
      <c r="K20" s="87">
        <v>0.8256944444444444</v>
      </c>
      <c r="L20" s="57">
        <f>IF(ISBLANK($C$11),0,$C$6/I20/24/(1852))</f>
        <v>1.7291066282420751</v>
      </c>
      <c r="M20" s="58">
        <f>IF(ISBLANK($C$11),0,L20/F20)</f>
        <v>1.9783828698421912</v>
      </c>
    </row>
    <row r="21" spans="1:15" s="3" customFormat="1" ht="30" customHeight="1" x14ac:dyDescent="0.2">
      <c r="A21" s="52">
        <v>4</v>
      </c>
      <c r="B21" s="81" t="s">
        <v>34</v>
      </c>
      <c r="C21" s="82" t="s">
        <v>37</v>
      </c>
      <c r="D21" s="79" t="s">
        <v>35</v>
      </c>
      <c r="E21" s="79">
        <v>707</v>
      </c>
      <c r="F21" s="83">
        <v>0.878</v>
      </c>
      <c r="G21" s="77"/>
      <c r="H21" s="84">
        <v>0.62105324074074075</v>
      </c>
      <c r="I21" s="47">
        <f t="shared" si="0"/>
        <v>0.19744212962962965</v>
      </c>
      <c r="J21" s="47">
        <f>I21*F21</f>
        <v>0.17335418981481482</v>
      </c>
      <c r="K21" s="88" t="s">
        <v>36</v>
      </c>
      <c r="L21" s="57">
        <f>IF(ISBLANK($C$11),0,$C$6/I21/24/(1852))</f>
        <v>1.6882583973269243</v>
      </c>
      <c r="M21" s="58">
        <f>IF(ISBLANK($C$11),0,L21/F21)</f>
        <v>1.9228455550420549</v>
      </c>
    </row>
    <row r="22" spans="1:15" s="3" customFormat="1" ht="30" customHeight="1" x14ac:dyDescent="0.2">
      <c r="A22" s="52"/>
      <c r="B22" s="43"/>
      <c r="C22" s="43"/>
      <c r="D22" s="43"/>
      <c r="E22" s="44"/>
      <c r="F22" s="45"/>
      <c r="G22" s="78"/>
      <c r="H22" s="46"/>
      <c r="I22" s="47">
        <f t="shared" si="0"/>
        <v>-0.4236111111111111</v>
      </c>
      <c r="J22" s="47">
        <f>I22*F22</f>
        <v>0</v>
      </c>
      <c r="K22" s="86"/>
      <c r="L22" s="57">
        <f>IF(ISBLANK($C$11),0,$C$6/I22/24/(1852))</f>
        <v>-0.78688524590163933</v>
      </c>
      <c r="M22" s="58" t="e">
        <f>IF(ISBLANK($C$11),0,L22/F22)</f>
        <v>#DIV/0!</v>
      </c>
    </row>
    <row r="23" spans="1:15" s="3" customFormat="1" ht="30" customHeight="1" x14ac:dyDescent="0.2">
      <c r="A23" s="52"/>
      <c r="B23" s="43"/>
      <c r="C23" s="43"/>
      <c r="D23" s="43"/>
      <c r="E23" s="44"/>
      <c r="F23" s="45"/>
      <c r="G23" s="44"/>
      <c r="H23" s="46"/>
      <c r="I23" s="47">
        <f t="shared" si="0"/>
        <v>-0.4236111111111111</v>
      </c>
      <c r="J23" s="47"/>
      <c r="K23" s="48"/>
      <c r="L23" s="49"/>
      <c r="M23" s="50"/>
    </row>
    <row r="24" spans="1:15" s="3" customFormat="1" ht="30" customHeight="1" x14ac:dyDescent="0.2">
      <c r="A24" s="59"/>
      <c r="B24" s="60"/>
      <c r="C24" s="60"/>
      <c r="D24" s="60"/>
      <c r="E24" s="61"/>
      <c r="F24" s="62"/>
      <c r="G24" s="61"/>
      <c r="H24" s="63"/>
      <c r="I24" s="47">
        <f t="shared" si="0"/>
        <v>-0.4236111111111111</v>
      </c>
      <c r="J24" s="47"/>
      <c r="K24" s="64"/>
      <c r="L24" s="65"/>
      <c r="M24" s="66"/>
    </row>
    <row r="25" spans="1:15" s="3" customFormat="1" ht="30" customHeight="1" x14ac:dyDescent="0.25">
      <c r="A25" s="67"/>
      <c r="B25" s="68"/>
      <c r="C25" s="68"/>
      <c r="D25" s="68"/>
      <c r="E25" s="69"/>
      <c r="F25" s="70"/>
      <c r="G25" s="71"/>
      <c r="H25" s="72"/>
      <c r="I25" s="73">
        <f t="shared" si="0"/>
        <v>-0.4236111111111111</v>
      </c>
      <c r="J25" s="73"/>
      <c r="K25" s="74"/>
      <c r="L25" s="75"/>
      <c r="M25" s="76"/>
    </row>
    <row r="26" spans="1:15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5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sheetProtection selectLockedCells="1" selectUnlockedCells="1"/>
  <printOptions horizontalCentered="1"/>
  <pageMargins left="0.39374999999999999" right="0.39374999999999999" top="1.1812499999999999" bottom="0.39374999999999999" header="0.51180555555555551" footer="0.51180555555555551"/>
  <pageSetup paperSize="9" firstPageNumber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peter</cp:lastModifiedBy>
  <cp:lastPrinted>2016-05-18T11:37:50Z</cp:lastPrinted>
  <dcterms:created xsi:type="dcterms:W3CDTF">2013-05-27T05:55:43Z</dcterms:created>
  <dcterms:modified xsi:type="dcterms:W3CDTF">2022-03-07T09:17:15Z</dcterms:modified>
</cp:coreProperties>
</file>